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I'!$A$1:$C$92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<sst xmlns="http://schemas.openxmlformats.org/spreadsheetml/2006/main" count="137" uniqueCount="100">
  <si>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</si>
  <si>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</si>
  <si>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</si>
  <si>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</si>
  <si>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</si>
  <si>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</si>
  <si>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</si>
  <si>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</si>
  <si>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</si>
  <si>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04/2015</t>
  </si>
  <si>
    <t>Data da Publicação: 20/05/2015 *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</si>
  <si>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</si>
  <si>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</si>
  <si>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</si>
  <si>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</si>
  <si>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</si>
  <si>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</si>
  <si>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</si>
  <si>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</si>
  <si>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</si>
  <si>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</si>
  <si>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</si>
  <si>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</si>
  <si>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</si>
  <si>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</si>
  <si>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</si>
  <si>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</si>
  <si>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</si>
  <si>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</si>
  <si>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</si>
  <si>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</si>
  <si>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</si>
  <si>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</si>
  <si>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</si>
  <si>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</si>
  <si>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</si>
  <si>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</si>
  <si>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</si>
  <si>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</si>
  <si>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</si>
  <si>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</si>
  <si>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</si>
  <si>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</si>
  <si>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</si>
  <si>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</si>
  <si>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</si>
  <si>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</si>
  <si>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</si>
  <si>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</si>
  <si>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</si>
  <si>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</si>
  <si>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</si>
  <si>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</si>
  <si>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</si>
  <si>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</si>
  <si>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</si>
  <si>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</si>
  <si>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</si>
  <si>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</si>
  <si>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</si>
  <si>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</si>
  <si>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</si>
  <si>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</si>
  <si>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</si>
  <si>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</si>
  <si>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</si>
  <si>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</si>
  <si>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</si>
  <si>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</si>
  <si>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</si>
  <si>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</si>
  <si>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</si>
  <si>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</si>
  <si>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</si>
  <si>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</si>
  <si>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</si>
  <si>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</si>
  <si>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</si>
  <si>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</si>
  <si>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</si>
  <si>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</si>
  <si>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</si>
  <si>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</si>
  <si>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</si>
  <si>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</si>
  <si>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</si>
  <si>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</si>
  <si>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</si>
  <si>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</si>
  <si>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</si>
  <si>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</si>
  <si>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</si>
  <si>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</si>
  <si>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</si>
  <si>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</si>
  <si>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LOA/2015 - Lei nº 13.115 de 20 de abril de 2015 - Estima a receita e fixa a despesa da União para o exercício financeiro de 2015.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</si>
  <si>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</si>
  <si>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</si>
  <si>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</si>
  <si>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* Republicado em 19/06/2015, para correção dos valores constantes nos itens "s" e "z" do Inciso II - Outras Despesas de Custeio.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</si>
</sst>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6" fontId="3" fillId="0" borderId="4" xfId="0" applyNumberFormat="1" applyFont="1" applyFill="1" applyBorder="1" applyAlignment="1">
      <alignment horizontal="right" vertical="top" wrapText="1"/>
    </xf>
    <xf numFmtId="164" fontId="3" fillId="0" borderId="4" xfId="0" applyFont="1" applyFill="1" applyBorder="1" applyAlignment="1">
      <alignment horizontal="left" vertical="top" wrapText="1"/>
    </xf>
    <xf numFmtId="164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164" fontId="3" fillId="0" borderId="0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 wrapText="1"/>
    </xf>
    <xf numFmtId="164" fontId="0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 wrapText="1"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1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workbookViewId="0" topLeftCell="A71">
      <selection activeCell="A1" sqref="A1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3.7109375" style="0" customWidth="1"/>
    <col min="5" max="5" width="13.28125" style="0" customWidth="1"/>
    <col min="6" max="6" width="11.7109375" style="0" customWidth="1"/>
    <col min="7" max="7" width="10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59474454.3-20697.38-88382.14</f>
        <v>59365374.779999994</v>
      </c>
    </row>
    <row r="20" spans="1:5" s="4" customFormat="1" ht="18.75" customHeight="1">
      <c r="A20" s="11" t="s">
        <v>17</v>
      </c>
      <c r="B20" s="11" t="s">
        <v>18</v>
      </c>
      <c r="C20" s="12">
        <v>18336337.36</v>
      </c>
      <c r="E20" s="13"/>
    </row>
    <row r="21" spans="1:3" s="4" customFormat="1" ht="18.75" customHeight="1">
      <c r="A21" s="11" t="s">
        <v>19</v>
      </c>
      <c r="B21" s="11" t="s">
        <v>20</v>
      </c>
      <c r="C21" s="12">
        <f>10664856.52+20697.38+88382.14</f>
        <v>10773936.040000001</v>
      </c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3" s="4" customFormat="1" ht="19.5" customHeight="1">
      <c r="A23" s="11"/>
      <c r="B23" s="11" t="s">
        <v>23</v>
      </c>
      <c r="C23" s="12">
        <f>SUM(C19:C22)</f>
        <v>88475648.17999999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f>27266.26</f>
        <v>27266.26</v>
      </c>
    </row>
    <row r="28" spans="1:3" s="4" customFormat="1" ht="18.75" customHeight="1">
      <c r="A28" s="11" t="s">
        <v>17</v>
      </c>
      <c r="B28" s="11" t="s">
        <v>26</v>
      </c>
      <c r="C28" s="12">
        <f>3135885.07</f>
        <v>3135885.07</v>
      </c>
    </row>
    <row r="29" spans="1:3" s="4" customFormat="1" ht="18.75" customHeight="1">
      <c r="A29" s="11" t="s">
        <v>19</v>
      </c>
      <c r="B29" s="11" t="s">
        <v>27</v>
      </c>
      <c r="C29" s="12">
        <f>453013.18</f>
        <v>453013.18</v>
      </c>
    </row>
    <row r="30" spans="1:3" s="4" customFormat="1" ht="33" customHeight="1">
      <c r="A30" s="11" t="s">
        <v>21</v>
      </c>
      <c r="B30" s="11" t="s">
        <v>28</v>
      </c>
      <c r="C30" s="12">
        <f>2519480.22</f>
        <v>2519480.22</v>
      </c>
    </row>
    <row r="31" spans="1:3" s="4" customFormat="1" ht="17.25" customHeight="1">
      <c r="A31" s="11" t="s">
        <v>29</v>
      </c>
      <c r="B31" s="11" t="s">
        <v>30</v>
      </c>
      <c r="C31" s="12">
        <f>578140.46+95646.5+68128.45</f>
        <v>741915.4099999999</v>
      </c>
    </row>
    <row r="32" spans="1:3" s="4" customFormat="1" ht="17.25" customHeight="1">
      <c r="A32" s="11" t="s">
        <v>31</v>
      </c>
      <c r="B32" s="11" t="s">
        <v>32</v>
      </c>
      <c r="C32" s="12">
        <f>53014.58</f>
        <v>53014.58</v>
      </c>
    </row>
    <row r="33" spans="1:3" s="4" customFormat="1" ht="17.25" customHeight="1">
      <c r="A33" s="11" t="s">
        <v>33</v>
      </c>
      <c r="B33" s="11" t="s">
        <v>34</v>
      </c>
      <c r="C33" s="12">
        <f>1793598.35+179746.73+451087.39</f>
        <v>2424432.47</v>
      </c>
    </row>
    <row r="34" spans="1:3" s="4" customFormat="1" ht="17.25" customHeight="1">
      <c r="A34" s="11" t="s">
        <v>35</v>
      </c>
      <c r="B34" s="11" t="s">
        <v>36</v>
      </c>
      <c r="C34" s="12">
        <f>740291.83+508606.98</f>
        <v>1248898.81</v>
      </c>
    </row>
    <row r="35" spans="1:3" s="4" customFormat="1" ht="17.25" customHeight="1">
      <c r="A35" s="11" t="s">
        <v>37</v>
      </c>
      <c r="B35" s="11" t="s">
        <v>38</v>
      </c>
      <c r="C35" s="12">
        <f>90812.64</f>
        <v>90812.64</v>
      </c>
    </row>
    <row r="36" spans="1:3" s="4" customFormat="1" ht="17.25" customHeight="1">
      <c r="A36" s="11" t="s">
        <v>39</v>
      </c>
      <c r="B36" s="11" t="s">
        <v>40</v>
      </c>
      <c r="C36" s="12">
        <f>570902.01</f>
        <v>570902.01</v>
      </c>
    </row>
    <row r="37" spans="1:3" s="4" customFormat="1" ht="17.25" customHeight="1">
      <c r="A37" s="11" t="s">
        <v>41</v>
      </c>
      <c r="B37" s="11" t="s">
        <v>42</v>
      </c>
      <c r="C37" s="12">
        <f>81802.47</f>
        <v>81802.47</v>
      </c>
    </row>
    <row r="38" spans="1:3" s="4" customFormat="1" ht="17.25" customHeight="1">
      <c r="A38" s="11" t="s">
        <v>43</v>
      </c>
      <c r="B38" s="11" t="s">
        <v>44</v>
      </c>
      <c r="C38" s="12">
        <f>424893.37+40.18</f>
        <v>424933.55</v>
      </c>
    </row>
    <row r="39" spans="1:3" s="4" customFormat="1" ht="105">
      <c r="A39" s="11" t="s">
        <v>45</v>
      </c>
      <c r="B39" s="11" t="s">
        <v>46</v>
      </c>
      <c r="C39" s="14">
        <f>6866.6+16950+458</f>
        <v>24274.6</v>
      </c>
    </row>
    <row r="40" spans="1:3" s="4" customFormat="1" ht="17.25" customHeight="1">
      <c r="A40" s="11" t="s">
        <v>47</v>
      </c>
      <c r="B40" s="11" t="s">
        <v>48</v>
      </c>
      <c r="C40" s="12">
        <f>269260.31</f>
        <v>269260.31</v>
      </c>
    </row>
    <row r="41" spans="1:6" s="4" customFormat="1" ht="17.25" customHeight="1">
      <c r="A41" s="11" t="s">
        <v>49</v>
      </c>
      <c r="B41" s="11" t="s">
        <v>50</v>
      </c>
      <c r="C41" s="14">
        <f>1128240.66+18901.83</f>
        <v>1147142.49</v>
      </c>
      <c r="F41" s="13"/>
    </row>
    <row r="42" spans="1:6" s="4" customFormat="1" ht="17.25" customHeight="1">
      <c r="A42" s="15" t="s">
        <v>51</v>
      </c>
      <c r="B42" s="15" t="s">
        <v>52</v>
      </c>
      <c r="C42" s="12">
        <f>10029.1</f>
        <v>10029.1</v>
      </c>
      <c r="F42" s="13"/>
    </row>
    <row r="43" spans="1:6" s="4" customFormat="1" ht="32.25" customHeight="1">
      <c r="A43" s="11" t="s">
        <v>53</v>
      </c>
      <c r="B43" s="11" t="s">
        <v>54</v>
      </c>
      <c r="C43" s="12">
        <f>2332805.41-269260.31-1128240.66</f>
        <v>935304.4400000002</v>
      </c>
      <c r="F43" s="13"/>
    </row>
    <row r="44" spans="1:3" s="4" customFormat="1" ht="17.25" customHeight="1">
      <c r="A44" s="11" t="s">
        <v>55</v>
      </c>
      <c r="B44" s="11" t="s">
        <v>56</v>
      </c>
      <c r="C44" s="14">
        <f>2501.91+7888.24+89220+33250</f>
        <v>132860.15</v>
      </c>
    </row>
    <row r="45" spans="1:3" s="4" customFormat="1" ht="17.25" customHeight="1">
      <c r="A45" s="11" t="s">
        <v>57</v>
      </c>
      <c r="B45" s="11" t="s">
        <v>58</v>
      </c>
      <c r="C45" s="12">
        <f>198315+431.6</f>
        <v>198746.6</v>
      </c>
    </row>
    <row r="46" spans="1:6" s="4" customFormat="1" ht="30">
      <c r="A46" s="11" t="s">
        <v>59</v>
      </c>
      <c r="B46" s="11" t="s">
        <v>60</v>
      </c>
      <c r="C46" s="14">
        <f>311052</f>
        <v>311052</v>
      </c>
      <c r="F46" s="13"/>
    </row>
    <row r="47" spans="1:6" s="4" customFormat="1" ht="17.25" customHeight="1">
      <c r="A47" s="11" t="s">
        <v>61</v>
      </c>
      <c r="B47" s="11" t="s">
        <v>62</v>
      </c>
      <c r="C47" s="12">
        <v>0</v>
      </c>
      <c r="F47" s="13"/>
    </row>
    <row r="48" spans="1:3" s="4" customFormat="1" ht="17.25" customHeight="1">
      <c r="A48" s="11" t="s">
        <v>63</v>
      </c>
      <c r="B48" s="11" t="s">
        <v>64</v>
      </c>
      <c r="C48" s="12">
        <f>73838.82</f>
        <v>73838.82</v>
      </c>
    </row>
    <row r="49" spans="1:3" s="4" customFormat="1" ht="17.25" customHeight="1">
      <c r="A49" s="11" t="s">
        <v>65</v>
      </c>
      <c r="B49" s="11" t="s">
        <v>66</v>
      </c>
      <c r="C49" s="12">
        <f>29.5</f>
        <v>29.5</v>
      </c>
    </row>
    <row r="50" spans="1:6" s="4" customFormat="1" ht="31.5" customHeight="1">
      <c r="A50" s="11" t="s">
        <v>67</v>
      </c>
      <c r="B50" s="11" t="s">
        <v>68</v>
      </c>
      <c r="C50" s="12">
        <f>710787.67-73838.82-29.5-198315-311052+4763.15+1510</f>
        <v>133825.5000000001</v>
      </c>
      <c r="E50" s="13"/>
      <c r="F50" s="13"/>
    </row>
    <row r="51" spans="1:3" s="4" customFormat="1" ht="15" customHeight="1">
      <c r="A51" s="11" t="s">
        <v>69</v>
      </c>
      <c r="B51" s="11" t="s">
        <v>70</v>
      </c>
      <c r="C51" s="12">
        <v>0</v>
      </c>
    </row>
    <row r="52" spans="1:3" s="4" customFormat="1" ht="15" customHeight="1">
      <c r="A52" s="11" t="s">
        <v>71</v>
      </c>
      <c r="B52" s="11" t="s">
        <v>72</v>
      </c>
      <c r="C52" s="12">
        <f>19789.49+11524.13+9330.21+346491.25+31418+2250.4+3545+1040+5133.58+1431.56+20620.21+177550.33+164196.9+19840.87+15436.81+908.39+240.59+119.27+10075+200+272596.57+85810+13056.98+206650.34+5997.04+3296.8+56763.2+53132.14+55869.71+1986.36+5280+5416.96+6856.83-40.18+320.44-431.6</f>
        <v>1613703.58</v>
      </c>
    </row>
    <row r="53" spans="1:7" s="4" customFormat="1" ht="15" customHeight="1">
      <c r="A53" s="11"/>
      <c r="B53" s="11" t="s">
        <v>23</v>
      </c>
      <c r="C53" s="12">
        <f>SUM(C27:C52)</f>
        <v>16622423.760000004</v>
      </c>
      <c r="D53" s="1"/>
      <c r="E53" s="1"/>
      <c r="F53" s="13"/>
      <c r="G53" s="13"/>
    </row>
    <row r="54" spans="1:6" s="4" customFormat="1" ht="15">
      <c r="A54" s="5"/>
      <c r="B54" s="13"/>
      <c r="C54" s="13"/>
      <c r="F54" s="13"/>
    </row>
    <row r="55" spans="1:6" s="4" customFormat="1" ht="18" customHeight="1">
      <c r="A55" s="5" t="s">
        <v>73</v>
      </c>
      <c r="C55" s="1"/>
      <c r="F55" s="13"/>
    </row>
    <row r="56" spans="1:6" s="4" customFormat="1" ht="18.75" customHeight="1">
      <c r="A56" s="9" t="s">
        <v>12</v>
      </c>
      <c r="B56" s="9" t="s">
        <v>13</v>
      </c>
      <c r="C56" s="10" t="s">
        <v>14</v>
      </c>
      <c r="F56" s="13"/>
    </row>
    <row r="57" spans="1:4" s="4" customFormat="1" ht="17.25" customHeight="1">
      <c r="A57" s="11" t="s">
        <v>15</v>
      </c>
      <c r="B57" s="11" t="s">
        <v>74</v>
      </c>
      <c r="C57" s="12">
        <v>0</v>
      </c>
      <c r="D57" s="16"/>
    </row>
    <row r="58" spans="1:4" s="4" customFormat="1" ht="17.25" customHeight="1">
      <c r="A58" s="11" t="s">
        <v>17</v>
      </c>
      <c r="B58" s="11" t="s">
        <v>75</v>
      </c>
      <c r="C58" s="12">
        <v>0</v>
      </c>
      <c r="D58" s="16"/>
    </row>
    <row r="59" spans="1:4" s="4" customFormat="1" ht="31.5" customHeight="1">
      <c r="A59" s="11" t="s">
        <v>19</v>
      </c>
      <c r="B59" s="11" t="s">
        <v>76</v>
      </c>
      <c r="C59" s="12">
        <v>0</v>
      </c>
      <c r="D59" s="16"/>
    </row>
    <row r="60" spans="1:4" s="4" customFormat="1" ht="30">
      <c r="A60" s="11" t="s">
        <v>21</v>
      </c>
      <c r="B60" s="11" t="s">
        <v>77</v>
      </c>
      <c r="C60" s="14">
        <v>0</v>
      </c>
      <c r="D60" s="16"/>
    </row>
    <row r="61" spans="1:4" s="4" customFormat="1" ht="16.5" customHeight="1">
      <c r="A61" s="11" t="s">
        <v>29</v>
      </c>
      <c r="B61" s="11" t="s">
        <v>78</v>
      </c>
      <c r="C61" s="12">
        <f>3996</f>
        <v>3996</v>
      </c>
      <c r="D61" s="16"/>
    </row>
    <row r="62" spans="1:6" s="4" customFormat="1" ht="16.5" customHeight="1">
      <c r="A62" s="11"/>
      <c r="B62" s="11" t="s">
        <v>23</v>
      </c>
      <c r="C62" s="12">
        <f>SUM(C57:C61)</f>
        <v>3996</v>
      </c>
      <c r="D62" s="17"/>
      <c r="E62" s="13"/>
      <c r="F62" s="13"/>
    </row>
    <row r="63" spans="1:6" s="4" customFormat="1" ht="21" customHeight="1">
      <c r="A63" s="5"/>
      <c r="C63" s="1"/>
      <c r="E63" s="13"/>
      <c r="F63" s="13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8" t="s">
        <v>82</v>
      </c>
      <c r="B70" s="18"/>
      <c r="C70" s="18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4" s="4" customFormat="1" ht="17.25" customHeight="1">
      <c r="A72" s="11" t="s">
        <v>15</v>
      </c>
      <c r="B72" s="11" t="s">
        <v>84</v>
      </c>
      <c r="C72" s="12">
        <f>39606176.62+12328672.62+6121091.63+30666516.46+122973.41+24085.65</f>
        <v>88869516.39</v>
      </c>
      <c r="D72" s="16"/>
    </row>
    <row r="73" spans="1:4" s="4" customFormat="1" ht="17.25" customHeight="1">
      <c r="A73" s="11" t="s">
        <v>17</v>
      </c>
      <c r="B73" s="11" t="s">
        <v>85</v>
      </c>
      <c r="C73" s="12">
        <f>6321.84+6200000+20000+2149525.33+8066708+1021.25</f>
        <v>16443576.42</v>
      </c>
      <c r="D73" s="16"/>
    </row>
    <row r="74" spans="1:4" s="4" customFormat="1" ht="17.25" customHeight="1">
      <c r="A74" s="11" t="s">
        <v>19</v>
      </c>
      <c r="B74" s="11" t="s">
        <v>86</v>
      </c>
      <c r="C74" s="14">
        <f>508333.25</f>
        <v>508333.25</v>
      </c>
      <c r="D74" s="16"/>
    </row>
    <row r="75" spans="1:4" s="4" customFormat="1" ht="17.25" customHeight="1">
      <c r="A75" s="11" t="s">
        <v>21</v>
      </c>
      <c r="B75" s="11" t="s">
        <v>87</v>
      </c>
      <c r="C75" s="12">
        <v>0</v>
      </c>
      <c r="D75" s="17"/>
    </row>
    <row r="76" spans="1:4" s="4" customFormat="1" ht="17.25" customHeight="1">
      <c r="A76" s="11"/>
      <c r="B76" s="11" t="s">
        <v>23</v>
      </c>
      <c r="C76" s="12">
        <f>SUM(C72:C75)</f>
        <v>105821426.06</v>
      </c>
      <c r="D76" s="17"/>
    </row>
    <row r="77" spans="1:3" s="4" customFormat="1" ht="21" customHeight="1">
      <c r="A77" s="5"/>
      <c r="C77" s="1"/>
    </row>
    <row r="78" spans="1:4" s="4" customFormat="1" ht="18" customHeight="1">
      <c r="A78" s="5" t="s">
        <v>88</v>
      </c>
      <c r="C78" s="1"/>
      <c r="D78" s="13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19">
        <v>0</v>
      </c>
    </row>
    <row r="81" spans="1:4" s="4" customFormat="1" ht="16.5" customHeight="1">
      <c r="A81" s="11" t="s">
        <v>17</v>
      </c>
      <c r="B81" s="11" t="s">
        <v>91</v>
      </c>
      <c r="C81" s="19">
        <f>3793693.42+1924.26</f>
        <v>3795617.6799999997</v>
      </c>
      <c r="D81" s="13"/>
    </row>
    <row r="82" spans="1:3" s="4" customFormat="1" ht="16.5" customHeight="1">
      <c r="A82" s="11" t="s">
        <v>19</v>
      </c>
      <c r="B82" s="11" t="s">
        <v>92</v>
      </c>
      <c r="C82" s="19">
        <f>10820+174160.74</f>
        <v>184980.74</v>
      </c>
    </row>
    <row r="83" spans="1:3" s="4" customFormat="1" ht="16.5" customHeight="1">
      <c r="A83" s="11" t="s">
        <v>21</v>
      </c>
      <c r="B83" s="11" t="s">
        <v>93</v>
      </c>
      <c r="C83" s="19">
        <f>44462.07+20.72+397.42+10797.02+4806.8+27684.81+47.52+3873.62+13047.78+4875.36</f>
        <v>110013.12</v>
      </c>
    </row>
    <row r="84" spans="1:3" s="4" customFormat="1" ht="16.5" customHeight="1">
      <c r="A84" s="11"/>
      <c r="B84" s="11" t="s">
        <v>23</v>
      </c>
      <c r="C84" s="19">
        <f>SUM(C80:C83)</f>
        <v>4090611.5399999996</v>
      </c>
    </row>
    <row r="85" ht="12.75">
      <c r="A85" s="2" t="s">
        <v>94</v>
      </c>
    </row>
    <row r="86" spans="1:3" ht="26.25" customHeight="1">
      <c r="A86" s="20" t="s">
        <v>95</v>
      </c>
      <c r="B86" s="20"/>
      <c r="C86" s="20"/>
    </row>
    <row r="87" ht="12.75">
      <c r="A87" s="21"/>
    </row>
    <row r="88" spans="1:3" ht="12" customHeight="1">
      <c r="A88" s="22" t="s">
        <v>96</v>
      </c>
      <c r="B88" s="22"/>
      <c r="C88" s="22"/>
    </row>
    <row r="89" spans="1:3" s="24" customFormat="1" ht="24.75" customHeight="1">
      <c r="A89" s="23" t="s">
        <v>97</v>
      </c>
      <c r="B89" s="23"/>
      <c r="C89" s="23"/>
    </row>
    <row r="90" spans="1:3" ht="26.25" customHeight="1">
      <c r="A90" s="25" t="s">
        <v>98</v>
      </c>
      <c r="B90" s="25"/>
      <c r="C90" s="25"/>
    </row>
    <row r="92" spans="1:3" ht="26.25" customHeight="1">
      <c r="A92" s="26" t="s">
        <v>99</v>
      </c>
      <c r="B92" s="26"/>
      <c r="C92" s="26"/>
    </row>
  </sheetData>
  <sheetProtection selectLockedCells="1" selectUnlockedCells="1"/>
  <mergeCells count="6">
    <mergeCell ref="A70:C70"/>
    <mergeCell ref="A86:C86"/>
    <mergeCell ref="A88:C88"/>
    <mergeCell ref="A89:C89"/>
    <mergeCell ref="A90:C90"/>
    <mergeCell ref="A92:C92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2015-06-19T19:44:24Z</cp:lastPrinted>
  <dcterms:modified xsi:type="dcterms:W3CDTF">2015-06-19T19:44:58Z</dcterms:modified>
  <cp:category/>
  <cp:version/>
  <cp:contentType/>
  <cp:contentStatus/>
  <cp:revision>7</cp:revision>
</cp:coreProperties>
</file>